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085" activeTab="0"/>
  </bookViews>
  <sheets>
    <sheet name="ΔΗΜΟΣ-ΠΡΟΫΠΟΛΟΓΙΣΜΟΣ ΕΣΟΔΩΝ" sheetId="1" r:id="rId1"/>
    <sheet name="ΔΗΜΟΣ- ΠΡΟΫΠΟΛΟΓΙΣΜΟΣ ΕΞΟΔΩΝ" sheetId="2" r:id="rId2"/>
    <sheet name="ΔΗΜΟΣ-ΣΤΟΙΧΕΙΑ ΙΣΟΛΟΓΙΣΜΟΥ" sheetId="3" r:id="rId3"/>
  </sheets>
  <definedNames>
    <definedName name="_xlnm.Print_Area" localSheetId="2">'ΔΗΜΟΣ-ΣΤΟΙΧΕΙΑ ΙΣΟΛΟΓΙΣΜΟΥ'!$A$1:$F$37</definedName>
  </definedNames>
  <calcPr fullCalcOnLoad="1"/>
</workbook>
</file>

<file path=xl/sharedStrings.xml><?xml version="1.0" encoding="utf-8"?>
<sst xmlns="http://schemas.openxmlformats.org/spreadsheetml/2006/main" count="152" uniqueCount="117">
  <si>
    <t>ΥΠΟΔΕΙΓΜΑ 1</t>
  </si>
  <si>
    <t>ΤΡΙΜΗΝΙΑΙΑ ΕΚΘΕΣΗ</t>
  </si>
  <si>
    <t>Κ.Α.</t>
  </si>
  <si>
    <t>ΑΝΑΚΕΦΑΛΑΙΩΣΗ ΕΣΟΔΩΝ</t>
  </si>
  <si>
    <t>Προϋπ/σμός</t>
  </si>
  <si>
    <t>Βεβαιωθέντα</t>
  </si>
  <si>
    <t>%</t>
  </si>
  <si>
    <t>Εισπραχθέντα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</si>
  <si>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</si>
  <si>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</si>
  <si>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</si>
  <si>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</si>
  <si>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</si>
  <si>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</si>
  <si>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</si>
  <si>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</si>
  <si>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</si>
  <si>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</si>
  <si>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Λοιπά τακτικά έσοδα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</si>
  <si>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</si>
  <si>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</si>
  <si>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</si>
  <si>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</si>
  <si>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</si>
  <si>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</si>
  <si>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</si>
  <si>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</si>
  <si>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</si>
  <si>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</si>
  <si>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</si>
  <si>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</si>
  <si>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</si>
  <si>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</si>
  <si>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</si>
  <si>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</si>
  <si>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</si>
  <si>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ΥΠΟΔΕΙΓΜΑ 2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</si>
  <si>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</si>
  <si>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</si>
  <si>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</si>
  <si>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</si>
  <si>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</si>
  <si>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5/1</t>
  </si>
  <si>
    <t>5/3</t>
  </si>
  <si>
    <t>Σύνολα δαπανών</t>
  </si>
  <si>
    <t>Έξοδα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</si>
  <si>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</si>
  <si>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</si>
  <si>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</si>
  <si>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</si>
  <si>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</si>
  <si>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</si>
  <si>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</si>
  <si>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</si>
  <si>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</si>
  <si>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</si>
  <si>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</si>
  <si>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</si>
  <si>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Μελέτες, έρευνες, πειραματικές εργασίες κλπ</t>
  </si>
  <si>
    <t>Τίτλοι πάγιας επένδυσης (συμμετοχές σε επιχειρήσεις)</t>
  </si>
  <si>
    <t>Πληρωμές Π.Ο.Ε., αποδόσεις και προβλέψεις</t>
  </si>
  <si>
    <t>Πληρωμές Π.Ο.Ε.</t>
  </si>
  <si>
    <t>Αποδόσεις</t>
  </si>
  <si>
    <t>Προβλέψεις μη είσπραξης</t>
  </si>
  <si>
    <t>Αποθεματικό</t>
  </si>
  <si>
    <r>
      <t xml:space="preserve">ΥΠΟΔΕΙΓΜΑ </t>
    </r>
    <r>
      <rPr>
        <sz val="11"/>
        <color indexed="8"/>
        <rFont val="Arial"/>
        <family val="2"/>
      </rPr>
      <t>Λ/ο 3</t>
    </r>
  </si>
  <si>
    <t xml:space="preserve">ΕΛΛΗΝΙΚΗ ΔΗΜΟΚΡΑΤΙΑ </t>
  </si>
  <si>
    <t xml:space="preserve">ΤΡΙΜΗΝΙΑΙΑ ΕΚΘΕΣΗ 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</si>
  <si>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</si>
  <si>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</si>
  <si>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</si>
  <si>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</si>
  <si>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</si>
  <si>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</si>
  <si>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</si>
  <si>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</si>
  <si>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</si>
  <si>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</si>
  <si>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</si>
  <si>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</si>
  <si>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</si>
  <si>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</si>
  <si>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</si>
  <si>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Γ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</si>
  <si>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</si>
  <si>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</si>
  <si>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</si>
  <si>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</si>
  <si>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</si>
  <si>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</si>
  <si>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</si>
  <si>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</si>
  <si>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</si>
  <si>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</si>
  <si>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</si>
  <si>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</si>
  <si>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</si>
  <si>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</si>
  <si>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</si>
  <si>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</si>
  <si>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</si>
  <si>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</si>
  <si>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</si>
  <si>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>Επιχορηγούμενες πληρωμές υποχρεώσεων Π.Ο.Ε.</t>
  </si>
  <si>
    <t>ΣΗΜΕΙΩΣΗ</t>
  </si>
  <si>
    <t>ΔΙΟΤΙ ΕΙΜΑΣΤΕ ΑΚΟΜΗ ΣΕ ΔΙΑΔΙΚΑΣΙΑ ΕΛΕΓΧΟΥ ΚΑΙ ΔΙΑΣΤΑΥΡΩΣΗΣ ΣΤΟΙΧΕΙΩΝ.</t>
  </si>
  <si>
    <t>ΕΠΙΣΗΜΑΙΝΟΥΜΕ ΌΤΙ ΤΑ ΠΑΡΑΠΑΝΩ ΣΤΟΙΧΕΙΑ 31/12/2018 ΔΕΝ ΑΠΟΤΕΛΟΥΝ ΤΑ ΤΕΛΙΚΑ ΑΠΟΤΕΛΕΣΜΑΤΑ ΤΟΥ ΙΣΟΛΟΓΙΣΜΟΥ</t>
  </si>
  <si>
    <t>τέλος Προηγούμενου έτους 31-12-2017</t>
  </si>
  <si>
    <t>Προηγούμενο τρίμηνο 1/1-30/9/18</t>
  </si>
  <si>
    <t>ΕΣΟΔΑ ΠΡΟΣ ΑΠΟΔΟΣΗ ΣΕ ΤΡΙΤΟΥΣ</t>
  </si>
  <si>
    <t>ΝΟΜΟΣ ΑΙΤΩΛ/ΝΙΑΣ</t>
  </si>
  <si>
    <t>ΚΕΝΤΡΟ ΚΟΙΝΩΝΙΚΗΣ ΑΝΑΠΤΥΞΗΣ ΔΗΜΟΥ ΑΜΦΙΛΟΧΙΑΣ</t>
  </si>
  <si>
    <t>ΑΠΟΤΕΛΕΣΜΑΤΑ ΕΚΤΕΛΕΣΗΣ ΠΡΟΫΠΟΛΟΓΙΣΜΟΥ ΕΣΟΔΩΝ 4ου ΤΡΙΜΗΝΟΥ 2022</t>
  </si>
  <si>
    <t>ΠΕΡΙΟΔΟΣ 1/1/2022 - 31/12/2022</t>
  </si>
  <si>
    <t>ΑΠΟΤΕΛΕΣΜΑΤΑ ΕΚΤΕΛΕΣΗΣ ΠΡΟΫΠΟΛΟΓΙΣΜΟΥ ΔΑΠΑΝΩΝ 4ου ΤΡΙΜΗΝΟΥ 2022</t>
  </si>
  <si>
    <t>ΣΤΟΙΧΕΙΑ ΙΣΟΛΟΓΙΣΜΟΥ 4ου ΤΡΙΜΗΝΟΥ 2022</t>
  </si>
  <si>
    <t>4ο Τρίμηνο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</si>
</sst>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24" borderId="10" xfId="0" applyFont="1" applyFill="1" applyBorder="1" applyAlignment="1" applyProtection="1">
      <alignment horizontal="center" vertical="top" wrapText="1"/>
      <protection locked="0"/>
    </xf>
    <xf numFmtId="1" fontId="8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8" fillId="24" borderId="11" xfId="0" applyNumberFormat="1" applyFont="1" applyFill="1" applyBorder="1" applyAlignment="1" applyProtection="1">
      <alignment vertical="top" wrapText="1"/>
      <protection locked="0"/>
    </xf>
    <xf numFmtId="4" fontId="8" fillId="24" borderId="10" xfId="0" applyNumberFormat="1" applyFont="1" applyFill="1" applyBorder="1" applyAlignment="1" applyProtection="1">
      <alignment vertical="top" wrapText="1"/>
      <protection locked="0"/>
    </xf>
    <xf numFmtId="4" fontId="8" fillId="24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4" fontId="9" fillId="24" borderId="11" xfId="0" applyNumberFormat="1" applyFont="1" applyFill="1" applyBorder="1" applyAlignment="1" applyProtection="1">
      <alignment vertical="top" wrapText="1"/>
      <protection locked="0"/>
    </xf>
    <xf numFmtId="4" fontId="9" fillId="24" borderId="10" xfId="0" applyNumberFormat="1" applyFont="1" applyFill="1" applyBorder="1" applyAlignment="1" applyProtection="1">
      <alignment vertical="top" wrapText="1"/>
      <protection locked="0"/>
    </xf>
    <xf numFmtId="3" fontId="8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49" fontId="0" fillId="21" borderId="12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21" borderId="12" xfId="0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6" fillId="21" borderId="12" xfId="0" applyFont="1" applyFill="1" applyBorder="1" applyAlignment="1" applyProtection="1">
      <alignment horizontal="center"/>
      <protection locked="0"/>
    </xf>
    <xf numFmtId="0" fontId="7" fillId="21" borderId="12" xfId="0" applyFont="1" applyFill="1" applyBorder="1" applyAlignment="1" applyProtection="1">
      <alignment horizontal="center"/>
      <protection locked="0"/>
    </xf>
    <xf numFmtId="0" fontId="3" fillId="21" borderId="12" xfId="0" applyFont="1" applyFill="1" applyBorder="1" applyAlignment="1" applyProtection="1">
      <alignment horizontal="center"/>
      <protection locked="0"/>
    </xf>
    <xf numFmtId="49" fontId="3" fillId="21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21" borderId="12" xfId="0" applyFont="1" applyFill="1" applyBorder="1" applyAlignment="1" applyProtection="1">
      <alignment/>
      <protection/>
    </xf>
    <xf numFmtId="0" fontId="3" fillId="21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0" fillId="24" borderId="13" xfId="0" applyFont="1" applyFill="1" applyBorder="1" applyAlignment="1" applyProtection="1">
      <alignment horizontal="center" vertical="top" wrapText="1"/>
      <protection locked="0"/>
    </xf>
    <xf numFmtId="0" fontId="10" fillId="24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4" fontId="9" fillId="24" borderId="11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/>
    </xf>
    <xf numFmtId="4" fontId="1" fillId="0" borderId="12" xfId="0" applyNumberFormat="1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4" fontId="1" fillId="21" borderId="12" xfId="0" applyNumberFormat="1" applyFont="1" applyFill="1" applyBorder="1" applyAlignment="1" applyProtection="1">
      <alignment/>
      <protection/>
    </xf>
    <xf numFmtId="4" fontId="9" fillId="24" borderId="14" xfId="0" applyNumberFormat="1" applyFont="1" applyFill="1" applyBorder="1" applyAlignment="1" applyProtection="1">
      <alignment vertical="top" wrapText="1"/>
      <protection locked="0"/>
    </xf>
    <xf numFmtId="4" fontId="9" fillId="24" borderId="15" xfId="0" applyNumberFormat="1" applyFont="1" applyFill="1" applyBorder="1" applyAlignment="1" applyProtection="1">
      <alignment vertical="top" wrapText="1"/>
      <protection locked="0"/>
    </xf>
    <xf numFmtId="0" fontId="1" fillId="21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4" fontId="8" fillId="24" borderId="14" xfId="0" applyNumberFormat="1" applyFont="1" applyFill="1" applyBorder="1" applyAlignment="1" applyProtection="1">
      <alignment vertical="top" wrapText="1"/>
      <protection locked="0"/>
    </xf>
    <xf numFmtId="4" fontId="8" fillId="24" borderId="17" xfId="0" applyNumberFormat="1" applyFont="1" applyFill="1" applyBorder="1" applyAlignment="1" applyProtection="1">
      <alignment vertical="top" wrapText="1"/>
      <protection locked="0"/>
    </xf>
    <xf numFmtId="0" fontId="14" fillId="24" borderId="18" xfId="0" applyFont="1" applyFill="1" applyBorder="1" applyAlignment="1" applyProtection="1">
      <alignment vertical="top" wrapText="1"/>
      <protection locked="0"/>
    </xf>
    <xf numFmtId="0" fontId="14" fillId="24" borderId="13" xfId="0" applyFont="1" applyFill="1" applyBorder="1" applyAlignment="1" applyProtection="1">
      <alignment vertical="top" wrapText="1"/>
      <protection locked="0"/>
    </xf>
    <xf numFmtId="0" fontId="14" fillId="24" borderId="19" xfId="0" applyFont="1" applyFill="1" applyBorder="1" applyAlignment="1" applyProtection="1">
      <alignment vertical="top" wrapText="1"/>
      <protection locked="0"/>
    </xf>
    <xf numFmtId="0" fontId="14" fillId="24" borderId="10" xfId="0" applyFont="1" applyFill="1" applyBorder="1" applyAlignment="1" applyProtection="1">
      <alignment vertical="top" wrapText="1"/>
      <protection locked="0"/>
    </xf>
    <xf numFmtId="0" fontId="10" fillId="24" borderId="20" xfId="0" applyFont="1" applyFill="1" applyBorder="1" applyAlignment="1" applyProtection="1">
      <alignment vertical="top" wrapText="1"/>
      <protection locked="0"/>
    </xf>
    <xf numFmtId="0" fontId="10" fillId="24" borderId="11" xfId="0" applyFont="1" applyFill="1" applyBorder="1" applyAlignment="1" applyProtection="1">
      <alignment vertical="top" wrapText="1"/>
      <protection locked="0"/>
    </xf>
    <xf numFmtId="0" fontId="8" fillId="24" borderId="14" xfId="0" applyFont="1" applyFill="1" applyBorder="1" applyAlignment="1" applyProtection="1">
      <alignment vertical="top" wrapText="1"/>
      <protection locked="0"/>
    </xf>
    <xf numFmtId="0" fontId="8" fillId="24" borderId="17" xfId="0" applyFont="1" applyFill="1" applyBorder="1" applyAlignment="1" applyProtection="1">
      <alignment vertical="top" wrapText="1"/>
      <protection locked="0"/>
    </xf>
    <xf numFmtId="4" fontId="9" fillId="24" borderId="17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.57421875" style="1" customWidth="1"/>
    <col min="2" max="2" width="52.00390625" style="1" bestFit="1" customWidth="1"/>
    <col min="3" max="4" width="12.7109375" style="1" bestFit="1" customWidth="1"/>
    <col min="5" max="5" width="9.140625" style="1" customWidth="1"/>
    <col min="6" max="6" width="14.00390625" style="1" bestFit="1" customWidth="1"/>
    <col min="7" max="16384" width="9.140625" style="1" customWidth="1"/>
  </cols>
  <sheetData>
    <row r="1" spans="1:8" ht="12.7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2.75">
      <c r="A2" s="55" t="s">
        <v>66</v>
      </c>
      <c r="B2" s="55"/>
      <c r="C2" s="36"/>
      <c r="D2" s="11"/>
      <c r="E2" s="11"/>
      <c r="F2" s="11"/>
      <c r="G2" s="11"/>
      <c r="H2" s="11"/>
    </row>
    <row r="3" spans="1:8" ht="12.75">
      <c r="A3" s="55" t="s">
        <v>110</v>
      </c>
      <c r="B3" s="55"/>
      <c r="C3" s="36"/>
      <c r="D3" s="11"/>
      <c r="E3" s="11"/>
      <c r="F3" s="11"/>
      <c r="G3" s="11"/>
      <c r="H3" s="11"/>
    </row>
    <row r="4" spans="1:3" ht="12.75">
      <c r="A4" s="55" t="s">
        <v>111</v>
      </c>
      <c r="B4" s="56"/>
      <c r="C4" s="56"/>
    </row>
    <row r="5" spans="1:8" ht="12.75">
      <c r="A5" s="50" t="s">
        <v>1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112</v>
      </c>
      <c r="B6" s="50"/>
      <c r="C6" s="50"/>
      <c r="D6" s="50"/>
      <c r="E6" s="50"/>
      <c r="F6" s="50"/>
      <c r="G6" s="50"/>
      <c r="H6" s="50"/>
    </row>
    <row r="7" spans="5:8" ht="12.75">
      <c r="E7" s="51" t="s">
        <v>113</v>
      </c>
      <c r="F7" s="52"/>
      <c r="G7" s="52"/>
      <c r="H7" s="52"/>
    </row>
    <row r="8" spans="1:8" ht="12.75">
      <c r="A8" s="49" t="s">
        <v>2</v>
      </c>
      <c r="B8" s="49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53" t="s">
        <v>6</v>
      </c>
      <c r="H8" s="54"/>
    </row>
    <row r="9" spans="1:8" ht="12.75">
      <c r="A9" s="49"/>
      <c r="B9" s="49"/>
      <c r="C9" s="13">
        <v>1</v>
      </c>
      <c r="D9" s="14">
        <v>2</v>
      </c>
      <c r="E9" s="15" t="s">
        <v>8</v>
      </c>
      <c r="F9" s="13">
        <v>3</v>
      </c>
      <c r="G9" s="15" t="s">
        <v>9</v>
      </c>
      <c r="H9" s="15" t="s">
        <v>10</v>
      </c>
    </row>
    <row r="10" spans="1:8" s="17" customFormat="1" ht="12.75">
      <c r="A10" s="16">
        <v>0</v>
      </c>
      <c r="B10" s="16" t="s">
        <v>11</v>
      </c>
      <c r="C10" s="42">
        <f>C11+C12+C13+C14+C15+C16+C17</f>
        <v>600283.2</v>
      </c>
      <c r="D10" s="42">
        <f>D11+D12+D13+D14+D15+D16+D17</f>
        <v>604213.62</v>
      </c>
      <c r="E10" s="20">
        <f>D10/C10</f>
        <v>1.0065476095283028</v>
      </c>
      <c r="F10" s="42">
        <f>F11+F12+F13+F14+F15+F16+F17</f>
        <v>604213.62</v>
      </c>
      <c r="G10" s="20">
        <f>F10/C10</f>
        <v>1.0065476095283028</v>
      </c>
      <c r="H10" s="20">
        <f>F10/D10</f>
        <v>1</v>
      </c>
    </row>
    <row r="11" spans="1:8" ht="12.75">
      <c r="A11" s="18">
        <v>1</v>
      </c>
      <c r="B11" s="18" t="s">
        <v>12</v>
      </c>
      <c r="C11" s="43">
        <v>260</v>
      </c>
      <c r="D11" s="44">
        <v>4200</v>
      </c>
      <c r="E11" s="20">
        <f aca="true" t="shared" si="0" ref="E11:E35">D11/C11</f>
        <v>16.153846153846153</v>
      </c>
      <c r="F11" s="44">
        <v>4200</v>
      </c>
      <c r="G11" s="20">
        <f aca="true" t="shared" si="1" ref="G11:G35">F11/C11</f>
        <v>16.153846153846153</v>
      </c>
      <c r="H11" s="20">
        <f aca="true" t="shared" si="2" ref="H11:H35">F11/D11</f>
        <v>1</v>
      </c>
    </row>
    <row r="12" spans="1:8" ht="12.75">
      <c r="A12" s="18">
        <v>2</v>
      </c>
      <c r="B12" s="18" t="s">
        <v>13</v>
      </c>
      <c r="C12" s="43">
        <v>23.2</v>
      </c>
      <c r="D12" s="44">
        <v>13.62</v>
      </c>
      <c r="E12" s="20">
        <f t="shared" si="0"/>
        <v>0.5870689655172414</v>
      </c>
      <c r="F12" s="44">
        <v>13.62</v>
      </c>
      <c r="G12" s="20">
        <f t="shared" si="1"/>
        <v>0.5870689655172414</v>
      </c>
      <c r="H12" s="20">
        <f t="shared" si="2"/>
        <v>1</v>
      </c>
    </row>
    <row r="13" spans="1:8" ht="12.75">
      <c r="A13" s="18">
        <v>3</v>
      </c>
      <c r="B13" s="18" t="s">
        <v>14</v>
      </c>
      <c r="C13" s="43">
        <v>0</v>
      </c>
      <c r="D13" s="44">
        <v>0</v>
      </c>
      <c r="E13" s="20" t="e">
        <f t="shared" si="0"/>
        <v>#DIV/0!</v>
      </c>
      <c r="F13" s="44">
        <v>0</v>
      </c>
      <c r="G13" s="20" t="e">
        <f t="shared" si="1"/>
        <v>#DIV/0!</v>
      </c>
      <c r="H13" s="20" t="e">
        <f t="shared" si="2"/>
        <v>#DIV/0!</v>
      </c>
    </row>
    <row r="14" spans="1:8" ht="12.75">
      <c r="A14" s="18">
        <v>4</v>
      </c>
      <c r="B14" s="18" t="s">
        <v>15</v>
      </c>
      <c r="C14" s="43">
        <v>0</v>
      </c>
      <c r="D14" s="44">
        <v>0</v>
      </c>
      <c r="E14" s="20" t="e">
        <f t="shared" si="0"/>
        <v>#DIV/0!</v>
      </c>
      <c r="F14" s="44">
        <v>0</v>
      </c>
      <c r="G14" s="20" t="e">
        <f t="shared" si="1"/>
        <v>#DIV/0!</v>
      </c>
      <c r="H14" s="20" t="e">
        <f t="shared" si="2"/>
        <v>#DIV/0!</v>
      </c>
    </row>
    <row r="15" spans="1:8" ht="12.75">
      <c r="A15" s="18">
        <v>5</v>
      </c>
      <c r="B15" s="18" t="s">
        <v>16</v>
      </c>
      <c r="C15" s="43">
        <v>0</v>
      </c>
      <c r="D15" s="44">
        <v>0</v>
      </c>
      <c r="E15" s="20" t="e">
        <f t="shared" si="0"/>
        <v>#DIV/0!</v>
      </c>
      <c r="F15" s="44">
        <v>0</v>
      </c>
      <c r="G15" s="20" t="e">
        <f t="shared" si="1"/>
        <v>#DIV/0!</v>
      </c>
      <c r="H15" s="20" t="e">
        <f t="shared" si="2"/>
        <v>#DIV/0!</v>
      </c>
    </row>
    <row r="16" spans="1:8" ht="12.75">
      <c r="A16" s="18">
        <v>6</v>
      </c>
      <c r="B16" s="18" t="s">
        <v>17</v>
      </c>
      <c r="C16" s="43">
        <v>0</v>
      </c>
      <c r="D16" s="44">
        <v>0</v>
      </c>
      <c r="E16" s="20" t="e">
        <f t="shared" si="0"/>
        <v>#DIV/0!</v>
      </c>
      <c r="F16" s="44">
        <v>0</v>
      </c>
      <c r="G16" s="20" t="e">
        <f t="shared" si="1"/>
        <v>#DIV/0!</v>
      </c>
      <c r="H16" s="20" t="e">
        <f t="shared" si="2"/>
        <v>#DIV/0!</v>
      </c>
    </row>
    <row r="17" spans="1:8" ht="12.75">
      <c r="A17" s="18">
        <v>7</v>
      </c>
      <c r="B17" s="18" t="s">
        <v>18</v>
      </c>
      <c r="C17" s="43">
        <v>600000</v>
      </c>
      <c r="D17" s="44">
        <v>600000</v>
      </c>
      <c r="E17" s="20">
        <f t="shared" si="0"/>
        <v>1</v>
      </c>
      <c r="F17" s="44">
        <v>600000</v>
      </c>
      <c r="G17" s="20">
        <f t="shared" si="1"/>
        <v>1</v>
      </c>
      <c r="H17" s="20">
        <f t="shared" si="2"/>
        <v>1</v>
      </c>
    </row>
    <row r="18" spans="1:8" s="17" customFormat="1" ht="12.75">
      <c r="A18" s="16">
        <v>1</v>
      </c>
      <c r="B18" s="16" t="s">
        <v>19</v>
      </c>
      <c r="C18" s="42">
        <f>C19+C20+C21+C22+C23+C24</f>
        <v>702130</v>
      </c>
      <c r="D18" s="42">
        <f>D19+D20+D21+D22+D23+D24</f>
        <v>127633.19</v>
      </c>
      <c r="E18" s="20">
        <f t="shared" si="0"/>
        <v>0.18177999800606726</v>
      </c>
      <c r="F18" s="42">
        <f>F19+F20+F21+F22+F23+F24</f>
        <v>127633.19</v>
      </c>
      <c r="G18" s="20">
        <f t="shared" si="1"/>
        <v>0.18177999800606726</v>
      </c>
      <c r="H18" s="20">
        <f t="shared" si="2"/>
        <v>1</v>
      </c>
    </row>
    <row r="19" spans="1:8" ht="12.75">
      <c r="A19" s="18">
        <v>11</v>
      </c>
      <c r="B19" s="18" t="s">
        <v>20</v>
      </c>
      <c r="C19" s="43">
        <v>0</v>
      </c>
      <c r="D19" s="44">
        <v>0</v>
      </c>
      <c r="E19" s="20" t="e">
        <f t="shared" si="0"/>
        <v>#DIV/0!</v>
      </c>
      <c r="F19" s="44">
        <v>0</v>
      </c>
      <c r="G19" s="20" t="e">
        <f t="shared" si="1"/>
        <v>#DIV/0!</v>
      </c>
      <c r="H19" s="20" t="e">
        <f t="shared" si="2"/>
        <v>#DIV/0!</v>
      </c>
    </row>
    <row r="20" spans="1:8" ht="12.75">
      <c r="A20" s="18">
        <v>12</v>
      </c>
      <c r="B20" s="18" t="s">
        <v>21</v>
      </c>
      <c r="C20" s="43">
        <v>0</v>
      </c>
      <c r="D20" s="44">
        <v>0</v>
      </c>
      <c r="E20" s="20" t="e">
        <f t="shared" si="0"/>
        <v>#DIV/0!</v>
      </c>
      <c r="F20" s="44">
        <v>0</v>
      </c>
      <c r="G20" s="20" t="e">
        <f t="shared" si="1"/>
        <v>#DIV/0!</v>
      </c>
      <c r="H20" s="20" t="e">
        <f t="shared" si="2"/>
        <v>#DIV/0!</v>
      </c>
    </row>
    <row r="21" spans="1:8" ht="12.75">
      <c r="A21" s="18">
        <v>13</v>
      </c>
      <c r="B21" s="18" t="s">
        <v>22</v>
      </c>
      <c r="C21" s="43">
        <v>701000</v>
      </c>
      <c r="D21" s="44">
        <v>127033.19</v>
      </c>
      <c r="E21" s="20">
        <f t="shared" si="0"/>
        <v>0.18121710413694722</v>
      </c>
      <c r="F21" s="44">
        <v>127033.19</v>
      </c>
      <c r="G21" s="20">
        <f t="shared" si="1"/>
        <v>0.18121710413694722</v>
      </c>
      <c r="H21" s="20">
        <f t="shared" si="2"/>
        <v>1</v>
      </c>
    </row>
    <row r="22" spans="1:8" ht="12.75">
      <c r="A22" s="18">
        <v>14</v>
      </c>
      <c r="B22" s="18" t="s">
        <v>23</v>
      </c>
      <c r="C22" s="43">
        <v>0</v>
      </c>
      <c r="D22" s="44">
        <v>0</v>
      </c>
      <c r="E22" s="20" t="e">
        <f t="shared" si="0"/>
        <v>#DIV/0!</v>
      </c>
      <c r="F22" s="44">
        <v>0</v>
      </c>
      <c r="G22" s="20" t="e">
        <f t="shared" si="1"/>
        <v>#DIV/0!</v>
      </c>
      <c r="H22" s="20" t="e">
        <f t="shared" si="2"/>
        <v>#DIV/0!</v>
      </c>
    </row>
    <row r="23" spans="1:8" ht="12.75">
      <c r="A23" s="18">
        <v>15</v>
      </c>
      <c r="B23" s="18" t="s">
        <v>24</v>
      </c>
      <c r="C23" s="43">
        <v>0</v>
      </c>
      <c r="D23" s="44">
        <v>0</v>
      </c>
      <c r="E23" s="20" t="e">
        <f t="shared" si="0"/>
        <v>#DIV/0!</v>
      </c>
      <c r="F23" s="44">
        <v>0</v>
      </c>
      <c r="G23" s="20" t="e">
        <f t="shared" si="1"/>
        <v>#DIV/0!</v>
      </c>
      <c r="H23" s="20" t="e">
        <f t="shared" si="2"/>
        <v>#DIV/0!</v>
      </c>
    </row>
    <row r="24" spans="1:8" ht="12.75">
      <c r="A24" s="18">
        <v>16</v>
      </c>
      <c r="B24" s="18" t="s">
        <v>25</v>
      </c>
      <c r="C24" s="43">
        <v>1130</v>
      </c>
      <c r="D24" s="44">
        <v>600</v>
      </c>
      <c r="E24" s="20">
        <f t="shared" si="0"/>
        <v>0.5309734513274337</v>
      </c>
      <c r="F24" s="44">
        <v>600</v>
      </c>
      <c r="G24" s="20">
        <f t="shared" si="1"/>
        <v>0.5309734513274337</v>
      </c>
      <c r="H24" s="20">
        <f t="shared" si="2"/>
        <v>1</v>
      </c>
    </row>
    <row r="25" spans="1:8" s="17" customFormat="1" ht="12.75">
      <c r="A25" s="16">
        <v>2</v>
      </c>
      <c r="B25" s="16" t="s">
        <v>26</v>
      </c>
      <c r="C25" s="42">
        <f>C26+C27</f>
        <v>0</v>
      </c>
      <c r="D25" s="42">
        <f>D26+D27</f>
        <v>0</v>
      </c>
      <c r="E25" s="20" t="e">
        <f t="shared" si="0"/>
        <v>#DIV/0!</v>
      </c>
      <c r="F25" s="42">
        <f>F26+F27</f>
        <v>0</v>
      </c>
      <c r="G25" s="20" t="e">
        <f t="shared" si="1"/>
        <v>#DIV/0!</v>
      </c>
      <c r="H25" s="20" t="e">
        <f t="shared" si="2"/>
        <v>#DIV/0!</v>
      </c>
    </row>
    <row r="26" spans="1:8" ht="12.75">
      <c r="A26" s="18">
        <v>21</v>
      </c>
      <c r="B26" s="18" t="s">
        <v>11</v>
      </c>
      <c r="C26" s="43">
        <v>0</v>
      </c>
      <c r="D26" s="43">
        <v>0</v>
      </c>
      <c r="E26" s="20" t="e">
        <f t="shared" si="0"/>
        <v>#DIV/0!</v>
      </c>
      <c r="F26" s="43">
        <v>0</v>
      </c>
      <c r="G26" s="20" t="e">
        <f t="shared" si="1"/>
        <v>#DIV/0!</v>
      </c>
      <c r="H26" s="20" t="e">
        <f t="shared" si="2"/>
        <v>#DIV/0!</v>
      </c>
    </row>
    <row r="27" spans="1:8" ht="12.75">
      <c r="A27" s="18">
        <v>22</v>
      </c>
      <c r="B27" s="18" t="s">
        <v>27</v>
      </c>
      <c r="C27" s="43">
        <v>0</v>
      </c>
      <c r="D27" s="43">
        <v>0</v>
      </c>
      <c r="E27" s="20" t="e">
        <f t="shared" si="0"/>
        <v>#DIV/0!</v>
      </c>
      <c r="F27" s="43">
        <v>0</v>
      </c>
      <c r="G27" s="20" t="e">
        <f t="shared" si="1"/>
        <v>#DIV/0!</v>
      </c>
      <c r="H27" s="20" t="e">
        <f t="shared" si="2"/>
        <v>#DIV/0!</v>
      </c>
    </row>
    <row r="28" spans="1:8" s="17" customFormat="1" ht="12.75">
      <c r="A28" s="16">
        <v>3</v>
      </c>
      <c r="B28" s="16" t="s">
        <v>28</v>
      </c>
      <c r="C28" s="42">
        <f>C29+C30</f>
        <v>0</v>
      </c>
      <c r="D28" s="42">
        <f>D29+D30</f>
        <v>0</v>
      </c>
      <c r="E28" s="20" t="e">
        <f t="shared" si="0"/>
        <v>#DIV/0!</v>
      </c>
      <c r="F28" s="42">
        <f>F29+F30</f>
        <v>0</v>
      </c>
      <c r="G28" s="20" t="e">
        <f t="shared" si="1"/>
        <v>#DIV/0!</v>
      </c>
      <c r="H28" s="20" t="e">
        <f t="shared" si="2"/>
        <v>#DIV/0!</v>
      </c>
    </row>
    <row r="29" spans="1:8" ht="12.75">
      <c r="A29" s="18">
        <v>31</v>
      </c>
      <c r="B29" s="18" t="s">
        <v>29</v>
      </c>
      <c r="C29" s="43">
        <v>0</v>
      </c>
      <c r="D29" s="43">
        <v>0</v>
      </c>
      <c r="E29" s="20" t="e">
        <f t="shared" si="0"/>
        <v>#DIV/0!</v>
      </c>
      <c r="F29" s="43">
        <v>0</v>
      </c>
      <c r="G29" s="20" t="e">
        <f t="shared" si="1"/>
        <v>#DIV/0!</v>
      </c>
      <c r="H29" s="20" t="e">
        <f t="shared" si="2"/>
        <v>#DIV/0!</v>
      </c>
    </row>
    <row r="30" spans="1:8" ht="12.75">
      <c r="A30" s="18">
        <v>32</v>
      </c>
      <c r="B30" s="18" t="s">
        <v>30</v>
      </c>
      <c r="C30" s="43">
        <v>0</v>
      </c>
      <c r="D30" s="43">
        <v>0</v>
      </c>
      <c r="E30" s="20" t="e">
        <f t="shared" si="0"/>
        <v>#DIV/0!</v>
      </c>
      <c r="F30" s="43">
        <v>0</v>
      </c>
      <c r="G30" s="20" t="e">
        <f t="shared" si="1"/>
        <v>#DIV/0!</v>
      </c>
      <c r="H30" s="20" t="e">
        <f t="shared" si="2"/>
        <v>#DIV/0!</v>
      </c>
    </row>
    <row r="31" spans="1:8" s="17" customFormat="1" ht="12.75">
      <c r="A31" s="16">
        <v>4</v>
      </c>
      <c r="B31" s="16" t="s">
        <v>31</v>
      </c>
      <c r="C31" s="42">
        <f>C32+C33+C34</f>
        <v>278920.87</v>
      </c>
      <c r="D31" s="42">
        <f>D32+D33+D34</f>
        <v>227157.01</v>
      </c>
      <c r="E31" s="20">
        <f t="shared" si="0"/>
        <v>0.8144138156459931</v>
      </c>
      <c r="F31" s="42">
        <f>F32+F33+F34</f>
        <v>227157.01</v>
      </c>
      <c r="G31" s="20">
        <f t="shared" si="1"/>
        <v>0.8144138156459931</v>
      </c>
      <c r="H31" s="20">
        <f t="shared" si="2"/>
        <v>1</v>
      </c>
    </row>
    <row r="32" spans="1:8" ht="12.75">
      <c r="A32" s="18">
        <v>41</v>
      </c>
      <c r="B32" s="18" t="s">
        <v>32</v>
      </c>
      <c r="C32" s="43">
        <v>278250</v>
      </c>
      <c r="D32" s="43">
        <v>226545.73</v>
      </c>
      <c r="E32" s="20">
        <f t="shared" si="0"/>
        <v>0.8141805211141061</v>
      </c>
      <c r="F32" s="43">
        <v>226545.73</v>
      </c>
      <c r="G32" s="20">
        <f t="shared" si="1"/>
        <v>0.8141805211141061</v>
      </c>
      <c r="H32" s="20">
        <f t="shared" si="2"/>
        <v>1</v>
      </c>
    </row>
    <row r="33" spans="1:8" ht="12.75">
      <c r="A33" s="18">
        <v>42</v>
      </c>
      <c r="B33" s="18" t="s">
        <v>33</v>
      </c>
      <c r="C33" s="43">
        <v>670.87</v>
      </c>
      <c r="D33" s="43">
        <v>611.28</v>
      </c>
      <c r="E33" s="20">
        <f t="shared" si="0"/>
        <v>0.9111750413641987</v>
      </c>
      <c r="F33" s="43">
        <v>611.28</v>
      </c>
      <c r="G33" s="20">
        <f t="shared" si="1"/>
        <v>0.9111750413641987</v>
      </c>
      <c r="H33" s="20">
        <f t="shared" si="2"/>
        <v>1</v>
      </c>
    </row>
    <row r="34" spans="1:8" ht="12.75">
      <c r="A34" s="18">
        <v>43</v>
      </c>
      <c r="B34" s="18" t="s">
        <v>109</v>
      </c>
      <c r="C34" s="43">
        <v>0</v>
      </c>
      <c r="D34" s="43">
        <v>0</v>
      </c>
      <c r="E34" s="20" t="e">
        <f t="shared" si="0"/>
        <v>#DIV/0!</v>
      </c>
      <c r="F34" s="43">
        <v>0</v>
      </c>
      <c r="G34" s="20" t="e">
        <f t="shared" si="1"/>
        <v>#DIV/0!</v>
      </c>
      <c r="H34" s="20" t="e">
        <f t="shared" si="2"/>
        <v>#DIV/0!</v>
      </c>
    </row>
    <row r="35" spans="1:8" s="17" customFormat="1" ht="12.75">
      <c r="A35" s="16">
        <v>5</v>
      </c>
      <c r="B35" s="16" t="s">
        <v>34</v>
      </c>
      <c r="C35" s="45">
        <v>296344.24</v>
      </c>
      <c r="D35" s="45">
        <v>0</v>
      </c>
      <c r="E35" s="20">
        <f t="shared" si="0"/>
        <v>0</v>
      </c>
      <c r="F35" s="45">
        <v>0</v>
      </c>
      <c r="G35" s="20">
        <f t="shared" si="1"/>
        <v>0</v>
      </c>
      <c r="H35" s="20" t="e">
        <f t="shared" si="2"/>
        <v>#DIV/0!</v>
      </c>
    </row>
    <row r="36" spans="1:8" ht="12.75">
      <c r="A36" s="14"/>
      <c r="B36" s="19" t="s">
        <v>35</v>
      </c>
      <c r="C36" s="46">
        <f>C10+C18+C25+C28+C31+C35</f>
        <v>1877678.3099999998</v>
      </c>
      <c r="D36" s="46">
        <f>D10+D18+D25+D28+D31+D35</f>
        <v>959003.8200000001</v>
      </c>
      <c r="E36" s="46"/>
      <c r="F36" s="46">
        <f>F10+F18+F25+F28+F31+F35</f>
        <v>959003.8200000001</v>
      </c>
      <c r="G36" s="21"/>
      <c r="H36" s="21"/>
    </row>
  </sheetData>
  <sheetProtection/>
  <mergeCells count="10">
    <mergeCell ref="A8:A9"/>
    <mergeCell ref="A1:H1"/>
    <mergeCell ref="A5:H5"/>
    <mergeCell ref="E7:H7"/>
    <mergeCell ref="B8:B9"/>
    <mergeCell ref="G8:H8"/>
    <mergeCell ref="A4:C4"/>
    <mergeCell ref="A6:H6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7">
      <selection activeCell="I28" sqref="I28"/>
    </sheetView>
  </sheetViews>
  <sheetFormatPr defaultColWidth="9.140625" defaultRowHeight="12.75"/>
  <cols>
    <col min="1" max="1" width="4.140625" style="1" customWidth="1"/>
    <col min="2" max="2" width="40.28125" style="1" customWidth="1"/>
    <col min="3" max="3" width="10.7109375" style="1" customWidth="1"/>
    <col min="4" max="4" width="9.8515625" style="1" customWidth="1"/>
    <col min="5" max="5" width="8.140625" style="1" customWidth="1"/>
    <col min="6" max="6" width="10.421875" style="1" customWidth="1"/>
    <col min="7" max="7" width="9.00390625" style="1" customWidth="1"/>
    <col min="8" max="8" width="10.00390625" style="1" customWidth="1"/>
    <col min="9" max="9" width="10.421875" style="1" customWidth="1"/>
    <col min="10" max="11" width="8.7109375" style="1" customWidth="1"/>
    <col min="12" max="16384" width="9.140625" style="1" customWidth="1"/>
  </cols>
  <sheetData>
    <row r="1" spans="1:11" ht="12.7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5" t="s">
        <v>66</v>
      </c>
      <c r="B2" s="55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55" t="s">
        <v>110</v>
      </c>
      <c r="B3" s="55"/>
      <c r="C3" s="11"/>
      <c r="D3" s="11"/>
      <c r="E3" s="11"/>
      <c r="F3" s="11"/>
      <c r="G3" s="11"/>
      <c r="H3" s="11"/>
      <c r="I3" s="11"/>
      <c r="J3" s="11"/>
      <c r="K3" s="11"/>
    </row>
    <row r="4" spans="1:3" ht="12.75">
      <c r="A4" s="57" t="s">
        <v>111</v>
      </c>
      <c r="B4" s="58"/>
      <c r="C4" s="58"/>
    </row>
    <row r="5" spans="1:11" ht="12.7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2.75">
      <c r="A6" s="50" t="s">
        <v>114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9:11" ht="12.75">
      <c r="I7" s="51" t="s">
        <v>113</v>
      </c>
      <c r="J7" s="52"/>
      <c r="K7" s="52"/>
    </row>
    <row r="8" spans="1:11" ht="12.75">
      <c r="A8" s="49" t="s">
        <v>2</v>
      </c>
      <c r="B8" s="49" t="s">
        <v>37</v>
      </c>
      <c r="C8" s="22" t="s">
        <v>4</v>
      </c>
      <c r="D8" s="22" t="s">
        <v>38</v>
      </c>
      <c r="E8" s="22" t="s">
        <v>6</v>
      </c>
      <c r="F8" s="23" t="s">
        <v>39</v>
      </c>
      <c r="G8" s="22" t="s">
        <v>6</v>
      </c>
      <c r="H8" s="22" t="s">
        <v>40</v>
      </c>
      <c r="I8" s="22" t="s">
        <v>41</v>
      </c>
      <c r="J8" s="22" t="s">
        <v>6</v>
      </c>
      <c r="K8" s="22" t="s">
        <v>6</v>
      </c>
    </row>
    <row r="9" spans="1:11" ht="12.75">
      <c r="A9" s="49"/>
      <c r="B9" s="49"/>
      <c r="C9" s="24">
        <v>1</v>
      </c>
      <c r="D9" s="24">
        <v>2</v>
      </c>
      <c r="E9" s="25" t="s">
        <v>8</v>
      </c>
      <c r="F9" s="24">
        <v>3</v>
      </c>
      <c r="G9" s="25" t="s">
        <v>9</v>
      </c>
      <c r="H9" s="24">
        <v>4</v>
      </c>
      <c r="I9" s="25">
        <v>5</v>
      </c>
      <c r="J9" s="25" t="s">
        <v>42</v>
      </c>
      <c r="K9" s="25" t="s">
        <v>43</v>
      </c>
    </row>
    <row r="10" spans="1:11" s="17" customFormat="1" ht="12.75">
      <c r="A10" s="26">
        <v>6</v>
      </c>
      <c r="B10" s="27" t="s">
        <v>45</v>
      </c>
      <c r="C10" s="32">
        <f>C11+C12+C13+C14+C15+C16+C17+C18+C19</f>
        <v>961949.1799999999</v>
      </c>
      <c r="D10" s="32">
        <f>D11+D12+D13+D14+D15+D16+D17+D18+D19</f>
        <v>748422.27</v>
      </c>
      <c r="E10" s="32">
        <f>D10/C10</f>
        <v>0.7780268288185453</v>
      </c>
      <c r="F10" s="32">
        <f>F11+F12+F13+F14+F15+F16+F17+F18+F19</f>
        <v>752789.09</v>
      </c>
      <c r="G10" s="32">
        <f>F10/C10</f>
        <v>0.782566382560875</v>
      </c>
      <c r="H10" s="32">
        <f>H11+H12+H13+H14+H15+H16+H17+H18+H19</f>
        <v>748422.27</v>
      </c>
      <c r="I10" s="32">
        <f>I11+I12+I13+I14+I15+I16+I17+I18+I19</f>
        <v>748422.27</v>
      </c>
      <c r="J10" s="32">
        <f>I10/C10</f>
        <v>0.7780268288185453</v>
      </c>
      <c r="K10" s="32">
        <f>I10/F10</f>
        <v>0.9941991454738007</v>
      </c>
    </row>
    <row r="11" spans="1:11" ht="12.75">
      <c r="A11" s="28">
        <v>60</v>
      </c>
      <c r="B11" s="29" t="s">
        <v>46</v>
      </c>
      <c r="C11" s="29">
        <v>575449.74</v>
      </c>
      <c r="D11" s="29">
        <v>518446.9</v>
      </c>
      <c r="E11" s="32">
        <f aca="true" t="shared" si="0" ref="E11:E29">D11/C11</f>
        <v>0.9009421048656656</v>
      </c>
      <c r="F11" s="29">
        <v>518446.9</v>
      </c>
      <c r="G11" s="32">
        <f aca="true" t="shared" si="1" ref="G11:G29">F11/C11</f>
        <v>0.9009421048656656</v>
      </c>
      <c r="H11" s="30">
        <v>518446.9</v>
      </c>
      <c r="I11" s="30">
        <v>518446.9</v>
      </c>
      <c r="J11" s="32">
        <f aca="true" t="shared" si="2" ref="J11:J29">I11/C11</f>
        <v>0.9009421048656656</v>
      </c>
      <c r="K11" s="32">
        <f aca="true" t="shared" si="3" ref="K11:K28">I11/F11</f>
        <v>1</v>
      </c>
    </row>
    <row r="12" spans="1:11" ht="12.75">
      <c r="A12" s="28">
        <v>61</v>
      </c>
      <c r="B12" s="29" t="s">
        <v>47</v>
      </c>
      <c r="C12" s="29">
        <v>79000</v>
      </c>
      <c r="D12" s="29">
        <v>32408.01</v>
      </c>
      <c r="E12" s="32">
        <f t="shared" si="0"/>
        <v>0.41022797468354427</v>
      </c>
      <c r="F12" s="29">
        <v>32408.01</v>
      </c>
      <c r="G12" s="32">
        <f t="shared" si="1"/>
        <v>0.41022797468354427</v>
      </c>
      <c r="H12" s="29">
        <v>32408.01</v>
      </c>
      <c r="I12" s="29">
        <v>32408.01</v>
      </c>
      <c r="J12" s="32">
        <f t="shared" si="2"/>
        <v>0.41022797468354427</v>
      </c>
      <c r="K12" s="32">
        <f t="shared" si="3"/>
        <v>1</v>
      </c>
    </row>
    <row r="13" spans="1:11" ht="12.75">
      <c r="A13" s="28">
        <v>62</v>
      </c>
      <c r="B13" s="29" t="s">
        <v>48</v>
      </c>
      <c r="C13" s="29">
        <v>97306.42</v>
      </c>
      <c r="D13" s="29">
        <v>76649.33</v>
      </c>
      <c r="E13" s="32">
        <f t="shared" si="0"/>
        <v>0.787710923904096</v>
      </c>
      <c r="F13" s="29">
        <v>76649.33</v>
      </c>
      <c r="G13" s="32">
        <f t="shared" si="1"/>
        <v>0.787710923904096</v>
      </c>
      <c r="H13" s="30">
        <v>76649.33</v>
      </c>
      <c r="I13" s="30">
        <v>76649.33</v>
      </c>
      <c r="J13" s="32">
        <f t="shared" si="2"/>
        <v>0.787710923904096</v>
      </c>
      <c r="K13" s="32">
        <f t="shared" si="3"/>
        <v>1</v>
      </c>
    </row>
    <row r="14" spans="1:11" ht="12.75">
      <c r="A14" s="28">
        <v>63</v>
      </c>
      <c r="B14" s="29" t="s">
        <v>49</v>
      </c>
      <c r="C14" s="29">
        <v>1800</v>
      </c>
      <c r="D14" s="29">
        <v>302.8</v>
      </c>
      <c r="E14" s="32">
        <f t="shared" si="0"/>
        <v>0.16822222222222222</v>
      </c>
      <c r="F14" s="29">
        <v>302.8</v>
      </c>
      <c r="G14" s="32">
        <f t="shared" si="1"/>
        <v>0.16822222222222222</v>
      </c>
      <c r="H14" s="29">
        <v>302.8</v>
      </c>
      <c r="I14" s="29">
        <v>302.8</v>
      </c>
      <c r="J14" s="32">
        <f t="shared" si="2"/>
        <v>0.16822222222222222</v>
      </c>
      <c r="K14" s="32">
        <f t="shared" si="3"/>
        <v>1</v>
      </c>
    </row>
    <row r="15" spans="1:11" ht="12.75">
      <c r="A15" s="28">
        <v>64</v>
      </c>
      <c r="B15" s="29" t="s">
        <v>50</v>
      </c>
      <c r="C15" s="29">
        <v>144725.21</v>
      </c>
      <c r="D15" s="29">
        <v>82784.02</v>
      </c>
      <c r="E15" s="32">
        <f t="shared" si="0"/>
        <v>0.5720082907463048</v>
      </c>
      <c r="F15" s="29">
        <v>87125.23</v>
      </c>
      <c r="G15" s="32">
        <f t="shared" si="1"/>
        <v>0.6020045160065755</v>
      </c>
      <c r="H15" s="30">
        <v>82784.02</v>
      </c>
      <c r="I15" s="30">
        <v>82784.02</v>
      </c>
      <c r="J15" s="32">
        <f t="shared" si="2"/>
        <v>0.5720082907463048</v>
      </c>
      <c r="K15" s="32">
        <f t="shared" si="3"/>
        <v>0.9501727570762224</v>
      </c>
    </row>
    <row r="16" spans="1:11" ht="12.75">
      <c r="A16" s="28">
        <v>65</v>
      </c>
      <c r="B16" s="29" t="s">
        <v>51</v>
      </c>
      <c r="C16" s="29">
        <v>500</v>
      </c>
      <c r="D16" s="29">
        <v>248.85</v>
      </c>
      <c r="E16" s="32">
        <f t="shared" si="0"/>
        <v>0.4977</v>
      </c>
      <c r="F16" s="29">
        <v>274.46</v>
      </c>
      <c r="G16" s="32">
        <f t="shared" si="1"/>
        <v>0.54892</v>
      </c>
      <c r="H16" s="29">
        <v>248.85</v>
      </c>
      <c r="I16" s="29">
        <v>248.85</v>
      </c>
      <c r="J16" s="32">
        <f t="shared" si="2"/>
        <v>0.4977</v>
      </c>
      <c r="K16" s="32">
        <f t="shared" si="3"/>
        <v>0.906689499380602</v>
      </c>
    </row>
    <row r="17" spans="1:11" ht="12.75">
      <c r="A17" s="28">
        <v>66</v>
      </c>
      <c r="B17" s="29" t="s">
        <v>52</v>
      </c>
      <c r="C17" s="29">
        <v>63167.81</v>
      </c>
      <c r="D17" s="29">
        <v>37582.36</v>
      </c>
      <c r="E17" s="32">
        <f t="shared" si="0"/>
        <v>0.5949606294725114</v>
      </c>
      <c r="F17" s="29">
        <v>37582.36</v>
      </c>
      <c r="G17" s="32">
        <f t="shared" si="1"/>
        <v>0.5949606294725114</v>
      </c>
      <c r="H17" s="30">
        <v>37582.36</v>
      </c>
      <c r="I17" s="30">
        <v>37582.36</v>
      </c>
      <c r="J17" s="32">
        <f t="shared" si="2"/>
        <v>0.5949606294725114</v>
      </c>
      <c r="K17" s="32">
        <f t="shared" si="3"/>
        <v>1</v>
      </c>
    </row>
    <row r="18" spans="1:11" s="31" customFormat="1" ht="12.75">
      <c r="A18" s="28">
        <v>67</v>
      </c>
      <c r="B18" s="29" t="s">
        <v>53</v>
      </c>
      <c r="C18" s="29">
        <v>0</v>
      </c>
      <c r="D18" s="29">
        <v>0</v>
      </c>
      <c r="E18" s="32" t="e">
        <f t="shared" si="0"/>
        <v>#DIV/0!</v>
      </c>
      <c r="F18" s="29">
        <v>0</v>
      </c>
      <c r="G18" s="32" t="e">
        <f t="shared" si="1"/>
        <v>#DIV/0!</v>
      </c>
      <c r="H18" s="29">
        <v>0</v>
      </c>
      <c r="I18" s="29">
        <v>0</v>
      </c>
      <c r="J18" s="32" t="e">
        <f t="shared" si="2"/>
        <v>#DIV/0!</v>
      </c>
      <c r="K18" s="32" t="e">
        <f t="shared" si="3"/>
        <v>#DIV/0!</v>
      </c>
    </row>
    <row r="19" spans="1:11" ht="12.75">
      <c r="A19" s="28">
        <v>68</v>
      </c>
      <c r="B19" s="29" t="s">
        <v>54</v>
      </c>
      <c r="C19" s="29">
        <v>0</v>
      </c>
      <c r="D19" s="29">
        <v>0</v>
      </c>
      <c r="E19" s="32" t="e">
        <f t="shared" si="0"/>
        <v>#DIV/0!</v>
      </c>
      <c r="F19" s="29">
        <v>0</v>
      </c>
      <c r="G19" s="32" t="e">
        <f t="shared" si="1"/>
        <v>#DIV/0!</v>
      </c>
      <c r="H19" s="30">
        <v>0</v>
      </c>
      <c r="I19" s="30">
        <v>0</v>
      </c>
      <c r="J19" s="32" t="e">
        <f t="shared" si="2"/>
        <v>#DIV/0!</v>
      </c>
      <c r="K19" s="32" t="e">
        <f t="shared" si="3"/>
        <v>#DIV/0!</v>
      </c>
    </row>
    <row r="20" spans="1:11" s="17" customFormat="1" ht="12.75">
      <c r="A20" s="26">
        <v>7</v>
      </c>
      <c r="B20" s="27" t="s">
        <v>55</v>
      </c>
      <c r="C20" s="32">
        <f>C21+C22+C23+C24</f>
        <v>629642.62</v>
      </c>
      <c r="D20" s="32">
        <f>D21+D22+D23+D24</f>
        <v>15170.35</v>
      </c>
      <c r="E20" s="32">
        <f t="shared" si="0"/>
        <v>0.02409358820087497</v>
      </c>
      <c r="F20" s="32">
        <f>F21+F22+F23+F24</f>
        <v>15170.35</v>
      </c>
      <c r="G20" s="32">
        <f t="shared" si="1"/>
        <v>0.02409358820087497</v>
      </c>
      <c r="H20" s="32">
        <f>H21+H22+H23+H24</f>
        <v>15170.35</v>
      </c>
      <c r="I20" s="32">
        <f>I21+I22+I23+I24</f>
        <v>15170.35</v>
      </c>
      <c r="J20" s="32">
        <f t="shared" si="2"/>
        <v>0.02409358820087497</v>
      </c>
      <c r="K20" s="32">
        <f t="shared" si="3"/>
        <v>1</v>
      </c>
    </row>
    <row r="21" spans="1:11" ht="12.75">
      <c r="A21" s="28">
        <v>71</v>
      </c>
      <c r="B21" s="29" t="s">
        <v>56</v>
      </c>
      <c r="C21" s="29">
        <v>24642.62</v>
      </c>
      <c r="D21" s="29">
        <v>15170.35</v>
      </c>
      <c r="E21" s="32">
        <f t="shared" si="0"/>
        <v>0.615614329969784</v>
      </c>
      <c r="F21" s="29">
        <v>15170.35</v>
      </c>
      <c r="G21" s="32">
        <f t="shared" si="1"/>
        <v>0.615614329969784</v>
      </c>
      <c r="H21" s="30">
        <v>15170.35</v>
      </c>
      <c r="I21" s="30">
        <v>15170.35</v>
      </c>
      <c r="J21" s="32">
        <f t="shared" si="2"/>
        <v>0.615614329969784</v>
      </c>
      <c r="K21" s="32">
        <f t="shared" si="3"/>
        <v>1</v>
      </c>
    </row>
    <row r="22" spans="1:11" ht="12.75">
      <c r="A22" s="28">
        <v>73</v>
      </c>
      <c r="B22" s="29" t="s">
        <v>57</v>
      </c>
      <c r="C22" s="29">
        <v>605000</v>
      </c>
      <c r="D22" s="29">
        <v>0</v>
      </c>
      <c r="E22" s="32">
        <f t="shared" si="0"/>
        <v>0</v>
      </c>
      <c r="F22" s="29">
        <v>0</v>
      </c>
      <c r="G22" s="32">
        <f t="shared" si="1"/>
        <v>0</v>
      </c>
      <c r="H22" s="29">
        <v>0</v>
      </c>
      <c r="I22" s="29">
        <v>0</v>
      </c>
      <c r="J22" s="32">
        <f t="shared" si="2"/>
        <v>0</v>
      </c>
      <c r="K22" s="32" t="e">
        <f t="shared" si="3"/>
        <v>#DIV/0!</v>
      </c>
    </row>
    <row r="23" spans="1:11" ht="12.75">
      <c r="A23" s="28">
        <v>74</v>
      </c>
      <c r="B23" s="29" t="s">
        <v>58</v>
      </c>
      <c r="C23" s="29">
        <v>0</v>
      </c>
      <c r="D23" s="29">
        <v>0</v>
      </c>
      <c r="E23" s="32" t="e">
        <f t="shared" si="0"/>
        <v>#DIV/0!</v>
      </c>
      <c r="F23" s="29">
        <v>0</v>
      </c>
      <c r="G23" s="32" t="e">
        <f t="shared" si="1"/>
        <v>#DIV/0!</v>
      </c>
      <c r="H23" s="30">
        <v>0</v>
      </c>
      <c r="I23" s="30">
        <v>0</v>
      </c>
      <c r="J23" s="32" t="e">
        <f t="shared" si="2"/>
        <v>#DIV/0!</v>
      </c>
      <c r="K23" s="32" t="e">
        <f t="shared" si="3"/>
        <v>#DIV/0!</v>
      </c>
    </row>
    <row r="24" spans="1:11" ht="12.75">
      <c r="A24" s="28">
        <v>75</v>
      </c>
      <c r="B24" s="29" t="s">
        <v>59</v>
      </c>
      <c r="C24" s="29">
        <v>0</v>
      </c>
      <c r="D24" s="29">
        <v>0</v>
      </c>
      <c r="E24" s="32" t="e">
        <f t="shared" si="0"/>
        <v>#DIV/0!</v>
      </c>
      <c r="F24" s="29">
        <v>0</v>
      </c>
      <c r="G24" s="32" t="e">
        <f t="shared" si="1"/>
        <v>#DIV/0!</v>
      </c>
      <c r="H24" s="29">
        <v>0</v>
      </c>
      <c r="I24" s="29">
        <v>0</v>
      </c>
      <c r="J24" s="32" t="e">
        <f t="shared" si="2"/>
        <v>#DIV/0!</v>
      </c>
      <c r="K24" s="32" t="e">
        <f t="shared" si="3"/>
        <v>#DIV/0!</v>
      </c>
    </row>
    <row r="25" spans="1:11" s="17" customFormat="1" ht="12.75">
      <c r="A25" s="26">
        <v>8</v>
      </c>
      <c r="B25" s="27" t="s">
        <v>60</v>
      </c>
      <c r="C25" s="32">
        <f>C26+C27+C29+C28</f>
        <v>285414.19</v>
      </c>
      <c r="D25" s="32">
        <f>D26+D27+D29+D28</f>
        <v>228253.77</v>
      </c>
      <c r="E25" s="32">
        <f t="shared" si="0"/>
        <v>0.7997281774953094</v>
      </c>
      <c r="F25" s="32">
        <f>F26+F27+F29+F28</f>
        <v>232973.57</v>
      </c>
      <c r="G25" s="32">
        <f t="shared" si="1"/>
        <v>0.8162648465375881</v>
      </c>
      <c r="H25" s="32">
        <f>H26+H27+H29+H28</f>
        <v>228253.77</v>
      </c>
      <c r="I25" s="32">
        <f>I26+I27+I29+I28</f>
        <v>228253.77</v>
      </c>
      <c r="J25" s="32">
        <f t="shared" si="2"/>
        <v>0.7997281774953094</v>
      </c>
      <c r="K25" s="32">
        <f t="shared" si="3"/>
        <v>0.9797410495963125</v>
      </c>
    </row>
    <row r="26" spans="1:11" ht="12.75">
      <c r="A26" s="28">
        <v>81</v>
      </c>
      <c r="B26" s="29" t="s">
        <v>61</v>
      </c>
      <c r="C26" s="29">
        <v>7164.19</v>
      </c>
      <c r="D26" s="29">
        <v>6427.84</v>
      </c>
      <c r="E26" s="32">
        <f t="shared" si="0"/>
        <v>0.8972179688143391</v>
      </c>
      <c r="F26" s="29">
        <v>4363.9</v>
      </c>
      <c r="G26" s="32">
        <f t="shared" si="1"/>
        <v>0.6091267819530191</v>
      </c>
      <c r="H26" s="29">
        <v>6427.84</v>
      </c>
      <c r="I26" s="29">
        <v>6427.84</v>
      </c>
      <c r="J26" s="32">
        <f t="shared" si="2"/>
        <v>0.8972179688143391</v>
      </c>
      <c r="K26" s="32">
        <f t="shared" si="3"/>
        <v>1.4729576754737737</v>
      </c>
    </row>
    <row r="27" spans="1:11" ht="12.75">
      <c r="A27" s="28">
        <v>82</v>
      </c>
      <c r="B27" s="29" t="s">
        <v>62</v>
      </c>
      <c r="C27" s="29">
        <v>278250</v>
      </c>
      <c r="D27" s="29">
        <v>221825.93</v>
      </c>
      <c r="E27" s="32">
        <f t="shared" si="0"/>
        <v>0.7972180772686432</v>
      </c>
      <c r="F27" s="29">
        <v>228609.67</v>
      </c>
      <c r="G27" s="32">
        <f t="shared" si="1"/>
        <v>0.8215980952380952</v>
      </c>
      <c r="H27" s="30">
        <v>221825.93</v>
      </c>
      <c r="I27" s="30">
        <v>221825.93</v>
      </c>
      <c r="J27" s="32">
        <f t="shared" si="2"/>
        <v>0.7972180772686432</v>
      </c>
      <c r="K27" s="32">
        <f t="shared" si="3"/>
        <v>0.9703261021285756</v>
      </c>
    </row>
    <row r="28" spans="1:11" ht="12.75">
      <c r="A28" s="28">
        <v>83</v>
      </c>
      <c r="B28" s="41" t="s">
        <v>103</v>
      </c>
      <c r="C28" s="29">
        <v>0</v>
      </c>
      <c r="D28" s="29">
        <v>0</v>
      </c>
      <c r="E28" s="32" t="e">
        <f t="shared" si="0"/>
        <v>#DIV/0!</v>
      </c>
      <c r="F28" s="29">
        <v>0</v>
      </c>
      <c r="G28" s="32" t="e">
        <f t="shared" si="1"/>
        <v>#DIV/0!</v>
      </c>
      <c r="H28" s="30">
        <v>0</v>
      </c>
      <c r="I28" s="30">
        <v>0</v>
      </c>
      <c r="J28" s="32" t="e">
        <f t="shared" si="2"/>
        <v>#DIV/0!</v>
      </c>
      <c r="K28" s="32" t="e">
        <f t="shared" si="3"/>
        <v>#DIV/0!</v>
      </c>
    </row>
    <row r="29" spans="1:11" s="31" customFormat="1" ht="12.75">
      <c r="A29" s="28">
        <v>85</v>
      </c>
      <c r="B29" s="29" t="s">
        <v>63</v>
      </c>
      <c r="C29" s="29">
        <v>0</v>
      </c>
      <c r="D29" s="29">
        <v>0</v>
      </c>
      <c r="E29" s="32" t="e">
        <f t="shared" si="0"/>
        <v>#DIV/0!</v>
      </c>
      <c r="F29" s="29">
        <v>0</v>
      </c>
      <c r="G29" s="32" t="e">
        <f t="shared" si="1"/>
        <v>#DIV/0!</v>
      </c>
      <c r="H29" s="29">
        <v>0</v>
      </c>
      <c r="I29" s="29">
        <v>0</v>
      </c>
      <c r="J29" s="32" t="e">
        <f t="shared" si="2"/>
        <v>#DIV/0!</v>
      </c>
      <c r="K29" s="32" t="e">
        <f>I29/F29</f>
        <v>#DIV/0!</v>
      </c>
    </row>
    <row r="30" spans="1:11" s="17" customFormat="1" ht="12.75">
      <c r="A30" s="26">
        <v>9</v>
      </c>
      <c r="B30" s="27" t="s">
        <v>64</v>
      </c>
      <c r="C30" s="27">
        <v>672.32</v>
      </c>
      <c r="D30" s="32"/>
      <c r="E30" s="32"/>
      <c r="F30" s="32"/>
      <c r="G30" s="32"/>
      <c r="H30" s="35"/>
      <c r="I30" s="35"/>
      <c r="J30" s="32"/>
      <c r="K30" s="32"/>
    </row>
    <row r="31" spans="1:11" ht="12.75">
      <c r="A31" s="14"/>
      <c r="B31" s="19" t="s">
        <v>44</v>
      </c>
      <c r="C31" s="33">
        <f>C10+C20+C25+C30</f>
        <v>1877678.3099999998</v>
      </c>
      <c r="D31" s="33">
        <f>D10+D20+D25+D30</f>
        <v>991846.39</v>
      </c>
      <c r="E31" s="33"/>
      <c r="F31" s="33">
        <f>F10+F20+F25+F30</f>
        <v>1000933.01</v>
      </c>
      <c r="G31" s="33"/>
      <c r="H31" s="33">
        <f>H10+H20+H25+H30</f>
        <v>991846.39</v>
      </c>
      <c r="I31" s="33">
        <f>I10+I20+I25+I30</f>
        <v>991846.39</v>
      </c>
      <c r="J31" s="34"/>
      <c r="K31" s="34"/>
    </row>
  </sheetData>
  <sheetProtection password="80B1" sheet="1" objects="1" scenarios="1"/>
  <mergeCells count="9">
    <mergeCell ref="I7:K7"/>
    <mergeCell ref="A8:A9"/>
    <mergeCell ref="B8:B9"/>
    <mergeCell ref="A1:K1"/>
    <mergeCell ref="A5:K5"/>
    <mergeCell ref="A6:K6"/>
    <mergeCell ref="A4:C4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6.140625" style="1" customWidth="1"/>
    <col min="2" max="2" width="44.28125" style="1" customWidth="1"/>
    <col min="3" max="3" width="16.8515625" style="1" customWidth="1"/>
    <col min="4" max="4" width="18.00390625" style="1" customWidth="1"/>
    <col min="5" max="5" width="15.8515625" style="1" customWidth="1"/>
    <col min="6" max="6" width="16.7109375" style="1" customWidth="1"/>
    <col min="7" max="7" width="9.140625" style="1" customWidth="1"/>
    <col min="8" max="8" width="9.28125" style="1" bestFit="1" customWidth="1"/>
    <col min="9" max="9" width="28.28125" style="1" customWidth="1"/>
    <col min="10" max="16384" width="9.140625" style="1" customWidth="1"/>
  </cols>
  <sheetData>
    <row r="1" spans="1:6" ht="15" customHeight="1">
      <c r="A1" s="59" t="s">
        <v>65</v>
      </c>
      <c r="B1" s="59"/>
      <c r="C1" s="59"/>
      <c r="D1" s="59"/>
      <c r="E1" s="59"/>
      <c r="F1" s="59"/>
    </row>
    <row r="2" spans="1:7" ht="12.75">
      <c r="A2" s="60" t="s">
        <v>66</v>
      </c>
      <c r="B2" s="60"/>
      <c r="C2" s="39"/>
      <c r="D2" s="39"/>
      <c r="E2" s="39"/>
      <c r="F2" s="39"/>
      <c r="G2" s="31"/>
    </row>
    <row r="3" spans="1:7" ht="12.75">
      <c r="A3" s="60" t="s">
        <v>110</v>
      </c>
      <c r="B3" s="60"/>
      <c r="C3" s="39"/>
      <c r="D3" s="39"/>
      <c r="E3" s="39"/>
      <c r="F3" s="39"/>
      <c r="G3" s="31"/>
    </row>
    <row r="4" spans="1:7" ht="11.25" customHeight="1">
      <c r="A4" s="61" t="s">
        <v>111</v>
      </c>
      <c r="B4" s="61"/>
      <c r="C4" s="31"/>
      <c r="D4" s="31"/>
      <c r="E4" s="31"/>
      <c r="F4" s="31"/>
      <c r="G4" s="31"/>
    </row>
    <row r="5" spans="1:7" ht="12" customHeight="1">
      <c r="A5" s="62" t="s">
        <v>67</v>
      </c>
      <c r="B5" s="62"/>
      <c r="C5" s="62"/>
      <c r="D5" s="62"/>
      <c r="E5" s="62"/>
      <c r="F5" s="62"/>
      <c r="G5" s="31"/>
    </row>
    <row r="6" spans="1:7" ht="12" customHeight="1" thickBot="1">
      <c r="A6" s="63" t="s">
        <v>115</v>
      </c>
      <c r="B6" s="63"/>
      <c r="C6" s="63"/>
      <c r="D6" s="63"/>
      <c r="E6" s="63"/>
      <c r="F6" s="63"/>
      <c r="G6" s="31"/>
    </row>
    <row r="7" spans="1:7" ht="22.5" customHeight="1">
      <c r="A7" s="66"/>
      <c r="B7" s="67"/>
      <c r="C7" s="70" t="s">
        <v>107</v>
      </c>
      <c r="D7" s="70" t="s">
        <v>108</v>
      </c>
      <c r="E7" s="70" t="s">
        <v>116</v>
      </c>
      <c r="F7" s="37" t="s">
        <v>68</v>
      </c>
      <c r="G7" s="31"/>
    </row>
    <row r="8" spans="1:7" ht="13.5" thickBot="1">
      <c r="A8" s="68"/>
      <c r="B8" s="69"/>
      <c r="C8" s="71"/>
      <c r="D8" s="71"/>
      <c r="E8" s="71"/>
      <c r="F8" s="38" t="s">
        <v>6</v>
      </c>
      <c r="G8" s="31"/>
    </row>
    <row r="9" spans="1:7" ht="13.5" thickBot="1">
      <c r="A9" s="72" t="s">
        <v>69</v>
      </c>
      <c r="B9" s="73"/>
      <c r="C9" s="2">
        <v>1</v>
      </c>
      <c r="D9" s="2">
        <v>2</v>
      </c>
      <c r="E9" s="2">
        <v>3</v>
      </c>
      <c r="F9" s="3" t="s">
        <v>70</v>
      </c>
      <c r="G9" s="31"/>
    </row>
    <row r="10" spans="1:8" ht="13.5" thickBot="1">
      <c r="A10" s="4" t="s">
        <v>71</v>
      </c>
      <c r="B10" s="5" t="s">
        <v>72</v>
      </c>
      <c r="C10" s="6">
        <f>C11+C12+C13</f>
        <v>0</v>
      </c>
      <c r="D10" s="6">
        <f>D11+D12+D13</f>
        <v>0</v>
      </c>
      <c r="E10" s="6">
        <f>E11+E12+E13</f>
        <v>0</v>
      </c>
      <c r="F10" s="6" t="e">
        <f>E10/D10</f>
        <v>#DIV/0!</v>
      </c>
      <c r="G10" s="31"/>
      <c r="H10" s="7"/>
    </row>
    <row r="11" spans="1:7" ht="13.5" thickBot="1">
      <c r="A11" s="8" t="s">
        <v>80</v>
      </c>
      <c r="B11" s="9" t="s">
        <v>73</v>
      </c>
      <c r="C11" s="9">
        <v>0</v>
      </c>
      <c r="D11" s="9">
        <v>0</v>
      </c>
      <c r="E11" s="9">
        <v>0</v>
      </c>
      <c r="F11" s="6" t="e">
        <f aca="true" t="shared" si="0" ref="F11:F20">E11/D11</f>
        <v>#DIV/0!</v>
      </c>
      <c r="G11" s="31"/>
    </row>
    <row r="12" spans="1:7" ht="13.5" thickBot="1">
      <c r="A12" s="4" t="s">
        <v>74</v>
      </c>
      <c r="B12" s="9" t="s">
        <v>75</v>
      </c>
      <c r="C12" s="9">
        <v>0</v>
      </c>
      <c r="D12" s="9">
        <v>0</v>
      </c>
      <c r="E12" s="9">
        <v>0</v>
      </c>
      <c r="F12" s="6" t="e">
        <f t="shared" si="0"/>
        <v>#DIV/0!</v>
      </c>
      <c r="G12" s="31"/>
    </row>
    <row r="13" spans="1:7" ht="13.5" thickBot="1">
      <c r="A13" s="4" t="s">
        <v>76</v>
      </c>
      <c r="B13" s="9" t="s">
        <v>77</v>
      </c>
      <c r="C13" s="9">
        <v>0</v>
      </c>
      <c r="D13" s="9">
        <v>0</v>
      </c>
      <c r="E13" s="9">
        <v>0</v>
      </c>
      <c r="F13" s="6" t="e">
        <f t="shared" si="0"/>
        <v>#DIV/0!</v>
      </c>
      <c r="G13" s="31"/>
    </row>
    <row r="14" spans="1:7" ht="13.5" thickBot="1">
      <c r="A14" s="4" t="s">
        <v>78</v>
      </c>
      <c r="B14" s="5" t="s">
        <v>79</v>
      </c>
      <c r="C14" s="6">
        <f>C15+C16</f>
        <v>296344.21</v>
      </c>
      <c r="D14" s="6">
        <f>D15+D16</f>
        <v>178545.74000000002</v>
      </c>
      <c r="E14" s="6">
        <f>E15+E16</f>
        <v>263501.64</v>
      </c>
      <c r="F14" s="6">
        <f t="shared" si="0"/>
        <v>1.4758214897762332</v>
      </c>
      <c r="G14" s="31"/>
    </row>
    <row r="15" spans="1:7" ht="13.5" thickBot="1">
      <c r="A15" s="4" t="s">
        <v>80</v>
      </c>
      <c r="B15" s="9" t="s">
        <v>81</v>
      </c>
      <c r="C15" s="9">
        <v>10.07</v>
      </c>
      <c r="D15" s="9">
        <v>10.07</v>
      </c>
      <c r="E15" s="9">
        <v>10.07</v>
      </c>
      <c r="F15" s="6">
        <f t="shared" si="0"/>
        <v>1</v>
      </c>
      <c r="G15" s="31"/>
    </row>
    <row r="16" spans="1:7" ht="13.5" thickBot="1">
      <c r="A16" s="4" t="s">
        <v>74</v>
      </c>
      <c r="B16" s="9" t="s">
        <v>82</v>
      </c>
      <c r="C16" s="9">
        <v>296334.14</v>
      </c>
      <c r="D16" s="9">
        <v>178535.67</v>
      </c>
      <c r="E16" s="9">
        <v>263491.57</v>
      </c>
      <c r="F16" s="6">
        <f t="shared" si="0"/>
        <v>1.4758483276759204</v>
      </c>
      <c r="G16" s="31"/>
    </row>
    <row r="17" spans="1:7" ht="13.5" thickBot="1">
      <c r="A17" s="4" t="s">
        <v>83</v>
      </c>
      <c r="B17" s="5" t="s">
        <v>84</v>
      </c>
      <c r="C17" s="6">
        <f>C18+C19+C20</f>
        <v>0</v>
      </c>
      <c r="D17" s="6">
        <f>D18+D19+D20</f>
        <v>0</v>
      </c>
      <c r="E17" s="6">
        <f>E18+E19+E20</f>
        <v>0</v>
      </c>
      <c r="F17" s="6" t="e">
        <f t="shared" si="0"/>
        <v>#DIV/0!</v>
      </c>
      <c r="G17" s="31"/>
    </row>
    <row r="18" spans="1:7" ht="13.5" thickBot="1">
      <c r="A18" s="4" t="s">
        <v>80</v>
      </c>
      <c r="B18" s="9" t="s">
        <v>85</v>
      </c>
      <c r="C18" s="9">
        <v>0</v>
      </c>
      <c r="D18" s="9">
        <v>0</v>
      </c>
      <c r="E18" s="9">
        <v>0</v>
      </c>
      <c r="F18" s="6" t="e">
        <f t="shared" si="0"/>
        <v>#DIV/0!</v>
      </c>
      <c r="G18" s="31"/>
    </row>
    <row r="19" spans="1:7" ht="13.5" thickBot="1">
      <c r="A19" s="4" t="s">
        <v>74</v>
      </c>
      <c r="B19" s="9" t="s">
        <v>86</v>
      </c>
      <c r="C19" s="9">
        <v>0</v>
      </c>
      <c r="D19" s="9">
        <v>0</v>
      </c>
      <c r="E19" s="9">
        <v>0</v>
      </c>
      <c r="F19" s="6" t="e">
        <f t="shared" si="0"/>
        <v>#DIV/0!</v>
      </c>
      <c r="G19" s="31"/>
    </row>
    <row r="20" spans="1:7" ht="13.5" thickBot="1">
      <c r="A20" s="4" t="s">
        <v>76</v>
      </c>
      <c r="B20" s="9" t="s">
        <v>87</v>
      </c>
      <c r="C20" s="9">
        <v>0</v>
      </c>
      <c r="D20" s="9">
        <v>0</v>
      </c>
      <c r="E20" s="9">
        <v>0</v>
      </c>
      <c r="F20" s="6" t="e">
        <f t="shared" si="0"/>
        <v>#DIV/0!</v>
      </c>
      <c r="G20" s="31"/>
    </row>
    <row r="21" spans="1:7" ht="13.5" thickBot="1">
      <c r="A21" s="47"/>
      <c r="B21" s="48"/>
      <c r="C21" s="48"/>
      <c r="D21" s="48"/>
      <c r="E21" s="48"/>
      <c r="F21" s="74"/>
      <c r="G21" s="31"/>
    </row>
    <row r="22" spans="1:7" ht="13.5" thickBot="1">
      <c r="A22" s="64" t="s">
        <v>88</v>
      </c>
      <c r="B22" s="65"/>
      <c r="C22" s="10">
        <v>1</v>
      </c>
      <c r="D22" s="10">
        <v>2</v>
      </c>
      <c r="E22" s="10">
        <v>3</v>
      </c>
      <c r="F22" s="10" t="s">
        <v>70</v>
      </c>
      <c r="G22" s="31"/>
    </row>
    <row r="23" spans="1:7" ht="13.5" thickBot="1">
      <c r="A23" s="4" t="s">
        <v>71</v>
      </c>
      <c r="B23" s="5" t="s">
        <v>89</v>
      </c>
      <c r="C23" s="6">
        <f>C24+C25</f>
        <v>0</v>
      </c>
      <c r="D23" s="6">
        <f>D24+D25</f>
        <v>0</v>
      </c>
      <c r="E23" s="6">
        <f>E24+E25</f>
        <v>0</v>
      </c>
      <c r="F23" s="6" t="e">
        <f>E23/D23</f>
        <v>#DIV/0!</v>
      </c>
      <c r="G23" s="31"/>
    </row>
    <row r="24" spans="1:7" ht="13.5" thickBot="1">
      <c r="A24" s="4" t="s">
        <v>80</v>
      </c>
      <c r="B24" s="9" t="s">
        <v>90</v>
      </c>
      <c r="C24" s="9">
        <v>0</v>
      </c>
      <c r="D24" s="9">
        <v>0</v>
      </c>
      <c r="E24" s="9">
        <v>0</v>
      </c>
      <c r="F24" s="6" t="e">
        <f aca="true" t="shared" si="1" ref="F24:F34">E24/D24</f>
        <v>#DIV/0!</v>
      </c>
      <c r="G24" s="31"/>
    </row>
    <row r="25" spans="1:7" ht="13.5" thickBot="1">
      <c r="A25" s="4" t="s">
        <v>74</v>
      </c>
      <c r="B25" s="9" t="s">
        <v>91</v>
      </c>
      <c r="C25" s="9">
        <v>0</v>
      </c>
      <c r="D25" s="9">
        <v>0</v>
      </c>
      <c r="E25" s="9">
        <v>0</v>
      </c>
      <c r="F25" s="6" t="e">
        <f t="shared" si="1"/>
        <v>#DIV/0!</v>
      </c>
      <c r="G25" s="31"/>
    </row>
    <row r="26" spans="1:7" ht="13.5" thickBot="1">
      <c r="A26" s="4" t="s">
        <v>78</v>
      </c>
      <c r="B26" s="5" t="s">
        <v>92</v>
      </c>
      <c r="C26" s="6">
        <f>C27+C28+C29</f>
        <v>6374.17</v>
      </c>
      <c r="D26" s="6">
        <f>D27+D28+D29</f>
        <v>14219.09</v>
      </c>
      <c r="E26" s="6">
        <f>E27+E28+E29</f>
        <v>9606.04</v>
      </c>
      <c r="F26" s="6">
        <f t="shared" si="1"/>
        <v>0.6755734720013729</v>
      </c>
      <c r="G26" s="31"/>
    </row>
    <row r="27" spans="1:7" ht="13.5" thickBot="1">
      <c r="A27" s="4" t="s">
        <v>80</v>
      </c>
      <c r="B27" s="9" t="s">
        <v>93</v>
      </c>
      <c r="C27" s="9">
        <v>4363.9</v>
      </c>
      <c r="D27" s="9">
        <v>6330.17</v>
      </c>
      <c r="E27" s="9">
        <v>4866.82</v>
      </c>
      <c r="F27" s="6">
        <f t="shared" si="1"/>
        <v>0.7688292731474825</v>
      </c>
      <c r="G27" s="31"/>
    </row>
    <row r="28" spans="1:7" ht="13.5" thickBot="1">
      <c r="A28" s="4" t="s">
        <v>76</v>
      </c>
      <c r="B28" s="9" t="s">
        <v>94</v>
      </c>
      <c r="C28" s="9">
        <v>2010.27</v>
      </c>
      <c r="D28" s="9">
        <v>2117.6</v>
      </c>
      <c r="E28" s="9">
        <v>4739.22</v>
      </c>
      <c r="F28" s="6">
        <f t="shared" si="1"/>
        <v>2.2380147336607483</v>
      </c>
      <c r="G28" s="31"/>
    </row>
    <row r="29" spans="1:7" ht="13.5" thickBot="1">
      <c r="A29" s="4" t="s">
        <v>95</v>
      </c>
      <c r="B29" s="9" t="s">
        <v>96</v>
      </c>
      <c r="C29" s="9">
        <v>0</v>
      </c>
      <c r="D29" s="9">
        <v>5771.32</v>
      </c>
      <c r="E29" s="9">
        <v>0</v>
      </c>
      <c r="F29" s="6">
        <f t="shared" si="1"/>
        <v>0</v>
      </c>
      <c r="G29" s="31"/>
    </row>
    <row r="30" spans="1:7" ht="13.5" thickBot="1">
      <c r="A30" s="4" t="s">
        <v>97</v>
      </c>
      <c r="B30" s="9" t="s">
        <v>98</v>
      </c>
      <c r="C30" s="9">
        <v>271.5</v>
      </c>
      <c r="D30" s="9">
        <v>11349.23</v>
      </c>
      <c r="E30" s="9">
        <v>198.41</v>
      </c>
      <c r="F30" s="6">
        <f t="shared" si="1"/>
        <v>0.01748224328875175</v>
      </c>
      <c r="G30" s="31"/>
    </row>
    <row r="31" spans="1:7" ht="13.5" thickBot="1">
      <c r="A31" s="4" t="s">
        <v>83</v>
      </c>
      <c r="B31" s="5" t="s">
        <v>99</v>
      </c>
      <c r="C31" s="6">
        <f>C32+C33+C34</f>
        <v>0</v>
      </c>
      <c r="D31" s="6">
        <f>D32+D33+D34</f>
        <v>0</v>
      </c>
      <c r="E31" s="6">
        <f>E32+E33+E34</f>
        <v>0</v>
      </c>
      <c r="F31" s="6" t="e">
        <f t="shared" si="1"/>
        <v>#DIV/0!</v>
      </c>
      <c r="G31" s="31"/>
    </row>
    <row r="32" spans="1:7" ht="13.5" thickBot="1">
      <c r="A32" s="4" t="s">
        <v>80</v>
      </c>
      <c r="B32" s="9" t="s">
        <v>100</v>
      </c>
      <c r="C32" s="9">
        <v>0</v>
      </c>
      <c r="D32" s="9">
        <v>0</v>
      </c>
      <c r="E32" s="9">
        <v>0</v>
      </c>
      <c r="F32" s="6" t="e">
        <f t="shared" si="1"/>
        <v>#DIV/0!</v>
      </c>
      <c r="G32" s="31"/>
    </row>
    <row r="33" spans="1:7" ht="13.5" thickBot="1">
      <c r="A33" s="40" t="s">
        <v>74</v>
      </c>
      <c r="B33" s="9" t="s">
        <v>101</v>
      </c>
      <c r="C33" s="9">
        <v>0</v>
      </c>
      <c r="D33" s="9">
        <v>0</v>
      </c>
      <c r="E33" s="9">
        <v>0</v>
      </c>
      <c r="F33" s="6" t="e">
        <f t="shared" si="1"/>
        <v>#DIV/0!</v>
      </c>
      <c r="G33" s="31"/>
    </row>
    <row r="34" spans="1:7" ht="13.5" thickBot="1">
      <c r="A34" s="40" t="s">
        <v>76</v>
      </c>
      <c r="B34" s="9" t="s">
        <v>102</v>
      </c>
      <c r="C34" s="9">
        <v>0</v>
      </c>
      <c r="D34" s="9">
        <v>0</v>
      </c>
      <c r="E34" s="9">
        <v>0</v>
      </c>
      <c r="F34" s="6" t="e">
        <f t="shared" si="1"/>
        <v>#DIV/0!</v>
      </c>
      <c r="G34" s="31"/>
    </row>
    <row r="35" spans="1:7" ht="12.75">
      <c r="A35" s="31"/>
      <c r="B35" s="31" t="s">
        <v>104</v>
      </c>
      <c r="C35" s="31"/>
      <c r="D35" s="31"/>
      <c r="E35" s="31"/>
      <c r="F35" s="31"/>
      <c r="G35" s="31"/>
    </row>
    <row r="36" ht="12.75">
      <c r="B36" s="1" t="s">
        <v>106</v>
      </c>
    </row>
    <row r="37" ht="12.75">
      <c r="B37" s="1" t="s">
        <v>105</v>
      </c>
    </row>
  </sheetData>
  <sheetProtection sheet="1" objects="1" scenarios="1"/>
  <mergeCells count="13">
    <mergeCell ref="A5:F5"/>
    <mergeCell ref="A6:F6"/>
    <mergeCell ref="A22:B22"/>
    <mergeCell ref="A7:B8"/>
    <mergeCell ref="C7:C8"/>
    <mergeCell ref="D7:D8"/>
    <mergeCell ref="E7:E8"/>
    <mergeCell ref="A9:B9"/>
    <mergeCell ref="A21:F21"/>
    <mergeCell ref="A1:F1"/>
    <mergeCell ref="A2:B2"/>
    <mergeCell ref="A3:B3"/>
    <mergeCell ref="A4:B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USER</cp:lastModifiedBy>
  <cp:lastPrinted>2019-01-17T13:03:51Z</cp:lastPrinted>
  <dcterms:created xsi:type="dcterms:W3CDTF">2011-09-16T05:58:37Z</dcterms:created>
  <dcterms:modified xsi:type="dcterms:W3CDTF">2023-01-27T07:32:08Z</dcterms:modified>
  <cp:category/>
  <cp:version/>
  <cp:contentType/>
  <cp:contentStatus/>
</cp:coreProperties>
</file>